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ejamento" sheetId="1" state="visible" r:id="rId2"/>
    <sheet name="Poupança" sheetId="2" state="visible" r:id="rId3"/>
  </sheets>
  <definedNames>
    <definedName function="false" hidden="false" name="Adicionar_Combustível" vbProcedure="false">Planejamento!$E$15</definedName>
    <definedName function="false" hidden="false" name="Adicionar_Hospedagem" vbProcedure="false">Planejamento!$E$32</definedName>
    <definedName function="false" hidden="false" name="Adicionar_Passagens" vbProcedure="false">Planejamento!$E$22</definedName>
    <definedName function="false" hidden="false" name="Adicionar_Refeições" vbProcedure="false">Planejamento!$E$27</definedName>
    <definedName function="false" hidden="false" name="Comprimento" vbProcedure="false">Planejamento!$E$8</definedName>
    <definedName function="false" hidden="false" name="Custo_Total_da_Viagem" vbProcedure="false">Planejamento!$C$11</definedName>
    <definedName function="false" hidden="false" name="Total_com_Combustível" vbProcedure="false">Combustível[[#Totals],[Valor]]</definedName>
    <definedName function="false" hidden="false" name="Total_com_Entretenimento" vbProcedure="false">Diversos[[#Totals],[Custo total]]</definedName>
    <definedName function="false" hidden="false" name="Total_com_Hospedagem" vbProcedure="false">Hospedagem[[#Totals],[Valor]]</definedName>
    <definedName function="false" hidden="false" name="Total_com_Passagens" vbProcedure="false">Passagens[[#Totals],[Valor]]</definedName>
    <definedName function="false" hidden="false" name="Total_com_Refeições" vbProcedure="false">Refeições[[#Totals],[Valor]]</definedName>
    <definedName function="false" hidden="false" name="Total_de_Viajantes" vbProcedure="false">Planejamento!$C$8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<sst xmlns="http://schemas.openxmlformats.org/spreadsheetml/2006/main" count="80" uniqueCount="54">
  <si>
    <t xml:space="preserve">ORÇAMENTO PARA VIAGENS</t>
  </si>
  <si>
    <t xml:space="preserve">Meta para viagem</t>
  </si>
  <si>
    <t xml:space="preserve">Poupado</t>
  </si>
  <si>
    <t xml:space="preserve">Falta ou Excedente</t>
  </si>
  <si>
    <t xml:space="preserve">Total de viajantes:</t>
  </si>
  <si>
    <t xml:space="preserve">Duração da viagem (dias):</t>
  </si>
  <si>
    <t xml:space="preserve">Custo total da viagem:</t>
  </si>
  <si>
    <t xml:space="preserve">Custo por pessoa:</t>
  </si>
  <si>
    <t xml:space="preserve">Gasolina</t>
  </si>
  <si>
    <t xml:space="preserve">Valor</t>
  </si>
  <si>
    <t xml:space="preserve">Adicionar à Viagem?</t>
  </si>
  <si>
    <t xml:space="preserve">Total estimado de quilômetros</t>
  </si>
  <si>
    <t xml:space="preserve">Não</t>
  </si>
  <si>
    <t xml:space="preserve">Média de quilômetros por litro</t>
  </si>
  <si>
    <t xml:space="preserve">Custo médio por litro</t>
  </si>
  <si>
    <t xml:space="preserve">Total de veículos</t>
  </si>
  <si>
    <t xml:space="preserve">Total</t>
  </si>
  <si>
    <t xml:space="preserve">Tarifa aérea</t>
  </si>
  <si>
    <t xml:space="preserve">Custo estimado por pessoa</t>
  </si>
  <si>
    <t xml:space="preserve">Sim</t>
  </si>
  <si>
    <t xml:space="preserve">Aluguel de veículo</t>
  </si>
  <si>
    <t xml:space="preserve">Refeições</t>
  </si>
  <si>
    <t xml:space="preserve">Custo estimado por refeição</t>
  </si>
  <si>
    <t xml:space="preserve">Refeições por dia</t>
  </si>
  <si>
    <t xml:space="preserve">Hospedagem</t>
  </si>
  <si>
    <t xml:space="preserve">Custo médio (por noite)</t>
  </si>
  <si>
    <t xml:space="preserve">Total de noites</t>
  </si>
  <si>
    <t xml:space="preserve">Total de quartos</t>
  </si>
  <si>
    <t xml:space="preserve">Serviço de manobrista (por dia)</t>
  </si>
  <si>
    <t xml:space="preserve">Serviço de Internet (por dia)</t>
  </si>
  <si>
    <t xml:space="preserve">Entretenimento/Diversos</t>
  </si>
  <si>
    <t xml:space="preserve">Custo total</t>
  </si>
  <si>
    <t xml:space="preserve">Adicionar ao Total?</t>
  </si>
  <si>
    <t xml:space="preserve">Custo</t>
  </si>
  <si>
    <t xml:space="preserve">City Tour</t>
  </si>
  <si>
    <t xml:space="preserve">Shows</t>
  </si>
  <si>
    <t xml:space="preserve">Passeio de Barco</t>
  </si>
  <si>
    <t xml:space="preserve">Compras</t>
  </si>
  <si>
    <t xml:space="preserve">Extras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</si>
  <si>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</si>
  <si>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</si>
  <si>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</si>
  <si>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</si>
  <si>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</si>
  <si>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</si>
  <si>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Poupador 1</t>
  </si>
  <si>
    <t xml:space="preserve">Poupador 2</t>
  </si>
  <si>
    <t xml:space="preserve">Meta</t>
  </si>
  <si>
    <t xml:space="preserve">Poupador 3</t>
  </si>
  <si>
    <t xml:space="preserve">Poupador 4</t>
  </si>
  <si>
    <t xml:space="preserve">Poupador 5</t>
  </si>
  <si>
    <t xml:space="preserve">Poupador 6</t>
  </si>
  <si>
    <t xml:space="preserve">Falta para meta</t>
  </si>
  <si>
    <t xml:space="preserve">Parabéns você atingiu a META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</si>
</sst>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.00"/>
    <numFmt numFmtId="166" formatCode="_-&quot;R$&quot;* #,##0.00_-;&quot;-R$&quot;* #,##0.00_-;_-&quot;R$&quot;* \-??_-;_-@_-"/>
    <numFmt numFmtId="167" formatCode="[$R$-416]\ #,##0.00;[RED]\-[$R$-416]\ #,##0.00"/>
    <numFmt numFmtId="168" formatCode="@"/>
    <numFmt numFmtId="169" formatCode="\$#,##0.00"/>
  </numFmts>
  <fonts count="17">
    <font>
      <sz val="11"/>
      <color rgb="FF505050"/>
      <name val="Trebuchet M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505050"/>
      <name val="Calibri"/>
      <family val="2"/>
      <charset val="1"/>
    </font>
    <font>
      <sz val="24"/>
      <color rgb="FF505050"/>
      <name val="Calibri"/>
      <family val="2"/>
      <charset val="1"/>
    </font>
    <font>
      <sz val="14"/>
      <color rgb="FF1CA8EF"/>
      <name val="Calibri"/>
      <family val="2"/>
      <charset val="1"/>
    </font>
    <font>
      <b val="true"/>
      <sz val="14"/>
      <color rgb="FF50505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4"/>
      <color rgb="FFF58220"/>
      <name val="Calibri"/>
      <family val="2"/>
      <charset val="1"/>
    </font>
    <font>
      <sz val="18"/>
      <color rgb="FF6FC8F5"/>
      <name val="Trebuchet MS"/>
      <family val="2"/>
      <charset val="1"/>
    </font>
    <font>
      <sz val="14"/>
      <color rgb="FF6FC8F5"/>
      <name val="Calibri"/>
      <family val="2"/>
      <charset val="1"/>
    </font>
    <font>
      <b val="true"/>
      <sz val="11"/>
      <color rgb="FF505050"/>
      <name val="Trebuchet MS"/>
      <family val="2"/>
      <charset val="1"/>
    </font>
    <font>
      <sz val="11"/>
      <color rgb="FFFFFFFF"/>
      <name val="Trebuchet MS"/>
      <family val="2"/>
      <charset val="1"/>
    </font>
    <font>
      <b val="true"/>
      <sz val="11"/>
      <color rgb="FFFFFFFF"/>
      <name val="Trebuchet MS"/>
      <family val="2"/>
      <charset val="1"/>
    </font>
    <font>
      <sz val="11"/>
      <color rgb="FFFF0000"/>
      <name val="Trebuchet M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2F4FD"/>
        <bgColor rgb="FFCCFFFF"/>
      </patternFill>
    </fill>
    <fill>
      <patternFill patternType="solid">
        <fgColor rgb="FF6FC8F5"/>
        <bgColor rgb="FFA9DEF9"/>
      </patternFill>
    </fill>
    <fill>
      <patternFill patternType="solid">
        <fgColor rgb="FFBCE4E5"/>
        <bgColor rgb="FFA9DEF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>
        <color rgb="FFBCE4E5"/>
      </left>
      <right style="medium">
        <color rgb="FFBCE4E5"/>
      </right>
      <top style="medium">
        <color rgb="FFBCE4E5"/>
      </top>
      <bottom style="medium">
        <color rgb="FFBCE4E5"/>
      </bottom>
      <diagonal/>
    </border>
    <border diagonalUp="false" diagonalDown="false">
      <left/>
      <right/>
      <top style="medium">
        <color rgb="FFBCE4E5"/>
      </top>
      <bottom/>
      <diagonal/>
    </border>
    <border diagonalUp="false" diagonalDown="false">
      <left/>
      <right/>
      <top style="medium">
        <color rgb="FFBCE4E5"/>
      </top>
      <bottom style="medium">
        <color rgb="FFBCE4E5"/>
      </bottom>
      <diagonal/>
    </border>
    <border diagonalUp="false" diagonalDown="false">
      <left/>
      <right/>
      <top/>
      <bottom style="hair">
        <color rgb="FFBCE4E5"/>
      </bottom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A9DEF9"/>
      </top>
      <bottom style="thin">
        <color rgb="FFA9DEF9"/>
      </bottom>
      <diagonal/>
    </border>
    <border diagonalUp="false" diagonalDown="false">
      <left style="thin">
        <color rgb="FF969696"/>
      </left>
      <right/>
      <top style="thin">
        <color rgb="FF969696"/>
      </top>
      <bottom style="thin">
        <color rgb="FF969696"/>
      </bottom>
      <diagonal/>
    </border>
    <border diagonalUp="false" diagonalDown="false">
      <left/>
      <right style="thin">
        <color rgb="FF969696"/>
      </right>
      <top style="thin">
        <color rgb="FFA9DEF9"/>
      </top>
      <bottom style="thin">
        <color rgb="FF969696"/>
      </bottom>
      <diagonal/>
    </border>
    <border diagonalUp="false" diagonalDown="false">
      <left/>
      <right style="thin">
        <color rgb="FF969696"/>
      </right>
      <top style="thin">
        <color rgb="FF969696"/>
      </top>
      <bottom style="thin">
        <color rgb="FFA9DEF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center" vertical="center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3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4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3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4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3" fillId="4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15" fillId="0" borderId="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15" fillId="0" borderId="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6" fontId="16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2F4FD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1CA8EF"/>
      <rgbColor rgb="FFCCFFFF"/>
      <rgbColor rgb="FFCCFFCC"/>
      <rgbColor rgb="FFFFFF99"/>
      <rgbColor rgb="FFA9DEF9"/>
      <rgbColor rgb="FFFF99CC"/>
      <rgbColor rgb="FFCC99FF"/>
      <rgbColor rgb="FFFFCC99"/>
      <rgbColor rgb="FF3366FF"/>
      <rgbColor rgb="FF6FC8F5"/>
      <rgbColor rgb="FF99CC00"/>
      <rgbColor rgb="FFFFCC00"/>
      <rgbColor rgb="FFF5822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Combustível" displayName="Combustível" ref="C14:D19" headerRowCount="1" totalsRowCount="1" totalsRowShown="1">
  <tableColumns count="2">
    <tableColumn id="1" name="Gasolina"/>
    <tableColumn id="2" name="Valor"/>
  </tableColumns>
</table>
</file>

<file path=xl/tables/table2.xml><?xml version="1.0" encoding="utf-8"?>
<table xmlns="http://schemas.openxmlformats.org/spreadsheetml/2006/main" id="2" name="Diversos" displayName="Diversos" ref="C39:F45" headerRowCount="1" totalsRowCount="1" totalsRowShown="1">
  <tableColumns count="4">
    <tableColumn id="1" name="Entretenimento/Diversos"/>
    <tableColumn id="2" name="Custo total"/>
    <tableColumn id="3" name="Adicionar ao Total?"/>
    <tableColumn id="4" name="Custo"/>
  </tableColumns>
</table>
</file>

<file path=xl/tables/table3.xml><?xml version="1.0" encoding="utf-8"?>
<table xmlns="http://schemas.openxmlformats.org/spreadsheetml/2006/main" id="3" name="Hospedagem" displayName="Hospedagem" ref="C31:D37" headerRowCount="1" totalsRowCount="1" totalsRowShown="1">
  <tableColumns count="2">
    <tableColumn id="1" name="Hospedagem"/>
    <tableColumn id="2" name="Valor"/>
  </tableColumns>
</table>
</file>

<file path=xl/tables/table4.xml><?xml version="1.0" encoding="utf-8"?>
<table xmlns="http://schemas.openxmlformats.org/spreadsheetml/2006/main" id="4" name="Passagens" displayName="Passagens" ref="C21:D24" headerRowCount="1" totalsRowCount="1" totalsRowShown="1">
  <tableColumns count="2">
    <tableColumn id="1" name="Tarifa aérea"/>
    <tableColumn id="2" name="Valor"/>
  </tableColumns>
</table>
</file>

<file path=xl/tables/table5.xml><?xml version="1.0" encoding="utf-8"?>
<table xmlns="http://schemas.openxmlformats.org/spreadsheetml/2006/main" id="5" name="Refeições" displayName="Refeições" ref="C26:D29" headerRowCount="1" totalsRowCount="1" totalsRowShown="1">
  <tableColumns count="2">
    <tableColumn id="1" name="Refeições"/>
    <tableColumn id="2" name="Valor"/>
  </tableColumns>
</table>
</file>

<file path=xl/tables/table6.xml><?xml version="1.0" encoding="utf-8"?>
<table xmlns="http://schemas.openxmlformats.org/spreadsheetml/2006/main" id="6" name="Tabela6" displayName="Tabela6" ref="A1:G4" headerRowCount="1" totalsRowCount="0" totalsRowShown="0">
  <tableColumns count="7">
    <tableColumn id="1" name="."/>
    <tableColumn id="2" name="Janeiro"/>
    <tableColumn id="3" name="Fevereiro"/>
    <tableColumn id="4" name="Março"/>
    <tableColumn id="5" name="Abril"/>
    <tableColumn id="6" name="Maio"/>
    <tableColumn id="7" name="Junh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I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RowHeight="17.35" zeroHeight="false" outlineLevelRow="0" outlineLevelCol="0"/>
  <cols>
    <col collapsed="false" customWidth="true" hidden="false" outlineLevel="0" max="1" min="1" style="1" width="2.41"/>
    <col collapsed="false" customWidth="true" hidden="false" outlineLevel="0" max="2" min="2" style="1" width="25.62"/>
    <col collapsed="false" customWidth="true" hidden="false" outlineLevel="0" max="3" min="3" style="2" width="39.74"/>
    <col collapsed="false" customWidth="true" hidden="false" outlineLevel="0" max="4" min="4" style="3" width="14.13"/>
    <col collapsed="false" customWidth="true" hidden="false" outlineLevel="0" max="5" min="5" style="1" width="27.95"/>
    <col collapsed="false" customWidth="true" hidden="true" outlineLevel="0" max="6" min="6" style="1" width="27.22"/>
    <col collapsed="false" customWidth="true" hidden="false" outlineLevel="0" max="18" min="7" style="1" width="11.12"/>
    <col collapsed="false" customWidth="true" hidden="false" outlineLevel="0" max="1025" min="19" style="1" width="8.67"/>
  </cols>
  <sheetData>
    <row r="1" s="1" customFormat="true" ht="47.25" hidden="false" customHeight="true" outlineLevel="0" collapsed="false">
      <c r="B1" s="4" t="s">
        <v>0</v>
      </c>
      <c r="C1" s="5"/>
    </row>
    <row r="2" s="1" customFormat="true" ht="12.8" hidden="false" customHeight="true" outlineLevel="0" collapsed="false">
      <c r="C2" s="5"/>
    </row>
    <row r="3" s="1" customFormat="true" ht="21" hidden="false" customHeight="true" outlineLevel="0" collapsed="false">
      <c r="B3" s="6" t="s">
        <v>1</v>
      </c>
      <c r="C3" s="7" t="n">
        <f aca="false">C11</f>
        <v>3964</v>
      </c>
    </row>
    <row r="4" s="1" customFormat="true" ht="21" hidden="false" customHeight="true" outlineLevel="0" collapsed="false">
      <c r="B4" s="1" t="s">
        <v>2</v>
      </c>
      <c r="C4" s="8" t="n">
        <f aca="false">Poupança!B4+Poupança!C4+Poupança!D4+Poupança!E4+Poupança!F4+Poupança!G4</f>
        <v>4200</v>
      </c>
    </row>
    <row r="5" s="1" customFormat="true" ht="21" hidden="false" customHeight="true" outlineLevel="0" collapsed="false">
      <c r="B5" s="9" t="s">
        <v>3</v>
      </c>
      <c r="C5" s="7" t="n">
        <f aca="false">C4-C3</f>
        <v>236</v>
      </c>
    </row>
    <row r="6" customFormat="false" ht="12.8" hidden="false" customHeight="true" outlineLevel="0" collapsed="false">
      <c r="D6" s="1"/>
    </row>
    <row r="7" s="1" customFormat="true" ht="38.25" hidden="false" customHeight="true" outlineLevel="0" collapsed="false">
      <c r="C7" s="10" t="s">
        <v>4</v>
      </c>
      <c r="E7" s="11" t="s">
        <v>5</v>
      </c>
      <c r="I7" s="12"/>
    </row>
    <row r="8" s="1" customFormat="true" ht="22.5" hidden="false" customHeight="true" outlineLevel="0" collapsed="false">
      <c r="C8" s="13" t="n">
        <v>2</v>
      </c>
      <c r="E8" s="13" t="n">
        <v>8</v>
      </c>
      <c r="I8" s="14"/>
    </row>
    <row r="9" customFormat="false" ht="25.5" hidden="false" customHeight="true" outlineLevel="0" collapsed="false">
      <c r="D9" s="1"/>
      <c r="I9" s="15"/>
    </row>
    <row r="10" s="1" customFormat="true" ht="22.5" hidden="false" customHeight="true" outlineLevel="0" collapsed="false">
      <c r="C10" s="10" t="s">
        <v>6</v>
      </c>
      <c r="E10" s="10" t="s">
        <v>7</v>
      </c>
      <c r="I10" s="16"/>
    </row>
    <row r="11" s="1" customFormat="true" ht="22.5" hidden="false" customHeight="true" outlineLevel="0" collapsed="false">
      <c r="C11" s="17" t="n">
        <f aca="false">IF(Adicionar_Combustível="sim",Total_com_Combustível,0)+IF(Adicionar_Passagens="sim",Total_com_Passagens,0)+IF(Adicionar_Refeições="sim",Total_com_Refeições,0)+IF(Adicionar_Hospedagem="sim",Total_com_Hospedagem,0)+Total_com_Entretenimento</f>
        <v>3964</v>
      </c>
      <c r="E11" s="18" t="n">
        <f aca="false">Custo_Total_da_Viagem/Total_de_Viajantes</f>
        <v>1982</v>
      </c>
      <c r="F11" s="19"/>
      <c r="I11" s="15"/>
    </row>
    <row r="12" customFormat="false" ht="22.5" hidden="false" customHeight="true" outlineLevel="0" collapsed="false">
      <c r="D12" s="1"/>
    </row>
    <row r="13" customFormat="false" ht="22.5" hidden="false" customHeight="true" outlineLevel="0" collapsed="false">
      <c r="D13" s="1"/>
      <c r="I13" s="16"/>
    </row>
    <row r="14" customFormat="false" ht="22.5" hidden="false" customHeight="true" outlineLevel="0" collapsed="false">
      <c r="C14" s="20" t="s">
        <v>8</v>
      </c>
      <c r="D14" s="21" t="s">
        <v>9</v>
      </c>
      <c r="E14" s="22" t="s">
        <v>10</v>
      </c>
      <c r="I14" s="15"/>
    </row>
    <row r="15" customFormat="false" ht="22.5" hidden="false" customHeight="true" outlineLevel="0" collapsed="false">
      <c r="C15" s="23" t="s">
        <v>11</v>
      </c>
      <c r="D15" s="24" t="n">
        <v>1500</v>
      </c>
      <c r="E15" s="25" t="s">
        <v>12</v>
      </c>
    </row>
    <row r="16" customFormat="false" ht="22.5" hidden="false" customHeight="true" outlineLevel="0" collapsed="false">
      <c r="C16" s="2" t="s">
        <v>13</v>
      </c>
      <c r="D16" s="1" t="n">
        <v>14</v>
      </c>
      <c r="E16" s="25"/>
    </row>
    <row r="17" customFormat="false" ht="22.5" hidden="false" customHeight="true" outlineLevel="0" collapsed="false">
      <c r="C17" s="2" t="s">
        <v>14</v>
      </c>
      <c r="D17" s="3" t="n">
        <v>3.89</v>
      </c>
      <c r="E17" s="25"/>
    </row>
    <row r="18" customFormat="false" ht="22.5" hidden="false" customHeight="true" outlineLevel="0" collapsed="false">
      <c r="C18" s="2" t="s">
        <v>15</v>
      </c>
      <c r="D18" s="1" t="n">
        <v>1</v>
      </c>
      <c r="E18" s="25"/>
      <c r="I18" s="16"/>
    </row>
    <row r="19" customFormat="false" ht="22.5" hidden="false" customHeight="true" outlineLevel="0" collapsed="false">
      <c r="C19" s="26" t="s">
        <v>16</v>
      </c>
      <c r="D19" s="27" t="n">
        <f aca="false">((D15/D16)*D17)*D18</f>
        <v>416.785714285714</v>
      </c>
      <c r="E19" s="28"/>
    </row>
    <row r="20" customFormat="false" ht="22.5" hidden="false" customHeight="true" outlineLevel="0" collapsed="false">
      <c r="D20" s="29"/>
      <c r="E20" s="29"/>
      <c r="I20" s="30"/>
    </row>
    <row r="21" customFormat="false" ht="22.5" hidden="false" customHeight="true" outlineLevel="0" collapsed="false">
      <c r="C21" s="20" t="s">
        <v>17</v>
      </c>
      <c r="D21" s="31" t="s">
        <v>9</v>
      </c>
      <c r="E21" s="22" t="s">
        <v>10</v>
      </c>
      <c r="I21" s="30"/>
    </row>
    <row r="22" customFormat="false" ht="22.5" hidden="false" customHeight="true" outlineLevel="0" collapsed="false">
      <c r="C22" s="23" t="s">
        <v>18</v>
      </c>
      <c r="D22" s="32" t="n">
        <v>330</v>
      </c>
      <c r="E22" s="25" t="s">
        <v>19</v>
      </c>
    </row>
    <row r="23" customFormat="false" ht="22.5" hidden="false" customHeight="true" outlineLevel="0" collapsed="false">
      <c r="C23" s="2" t="s">
        <v>20</v>
      </c>
      <c r="D23" s="3" t="n">
        <v>0</v>
      </c>
      <c r="E23" s="25"/>
      <c r="I23" s="33"/>
    </row>
    <row r="24" customFormat="false" ht="22.5" hidden="false" customHeight="true" outlineLevel="0" collapsed="false">
      <c r="C24" s="34" t="s">
        <v>16</v>
      </c>
      <c r="D24" s="35" t="n">
        <f aca="false">(D22*Total_de_Viajantes)+D23</f>
        <v>660</v>
      </c>
      <c r="E24" s="28"/>
      <c r="I24" s="33"/>
    </row>
    <row r="25" customFormat="false" ht="22.5" hidden="false" customHeight="true" outlineLevel="0" collapsed="false">
      <c r="D25" s="29"/>
      <c r="E25" s="29"/>
    </row>
    <row r="26" customFormat="false" ht="22.5" hidden="false" customHeight="true" outlineLevel="0" collapsed="false">
      <c r="C26" s="20" t="s">
        <v>21</v>
      </c>
      <c r="D26" s="31" t="s">
        <v>9</v>
      </c>
      <c r="E26" s="22" t="s">
        <v>10</v>
      </c>
    </row>
    <row r="27" customFormat="false" ht="22.5" hidden="false" customHeight="true" outlineLevel="0" collapsed="false">
      <c r="C27" s="23" t="s">
        <v>22</v>
      </c>
      <c r="D27" s="32" t="n">
        <v>18</v>
      </c>
      <c r="E27" s="25" t="s">
        <v>19</v>
      </c>
    </row>
    <row r="28" customFormat="false" ht="22.5" hidden="false" customHeight="true" outlineLevel="0" collapsed="false">
      <c r="C28" s="2" t="s">
        <v>23</v>
      </c>
      <c r="D28" s="1" t="n">
        <v>3</v>
      </c>
      <c r="E28" s="25"/>
    </row>
    <row r="29" customFormat="false" ht="22.5" hidden="false" customHeight="true" outlineLevel="0" collapsed="false">
      <c r="C29" s="34" t="s">
        <v>16</v>
      </c>
      <c r="D29" s="27" t="n">
        <f aca="false">((D28*Total_de_Viajantes)*D27)*Comprimento</f>
        <v>864</v>
      </c>
      <c r="E29" s="28"/>
    </row>
    <row r="30" customFormat="false" ht="22.5" hidden="false" customHeight="true" outlineLevel="0" collapsed="false">
      <c r="D30" s="29"/>
      <c r="E30" s="29"/>
    </row>
    <row r="31" customFormat="false" ht="22.5" hidden="false" customHeight="true" outlineLevel="0" collapsed="false">
      <c r="C31" s="20" t="s">
        <v>24</v>
      </c>
      <c r="D31" s="31" t="s">
        <v>9</v>
      </c>
      <c r="E31" s="22" t="s">
        <v>10</v>
      </c>
    </row>
    <row r="32" customFormat="false" ht="22.5" hidden="false" customHeight="true" outlineLevel="0" collapsed="false">
      <c r="C32" s="23" t="s">
        <v>25</v>
      </c>
      <c r="D32" s="32" t="n">
        <v>200</v>
      </c>
      <c r="E32" s="25" t="s">
        <v>19</v>
      </c>
    </row>
    <row r="33" customFormat="false" ht="22.5" hidden="false" customHeight="true" outlineLevel="0" collapsed="false">
      <c r="C33" s="2" t="s">
        <v>26</v>
      </c>
      <c r="D33" s="1" t="n">
        <v>7</v>
      </c>
      <c r="E33" s="25"/>
    </row>
    <row r="34" customFormat="false" ht="22.5" hidden="false" customHeight="true" outlineLevel="0" collapsed="false">
      <c r="C34" s="2" t="s">
        <v>27</v>
      </c>
      <c r="D34" s="1" t="n">
        <v>1</v>
      </c>
      <c r="E34" s="25"/>
    </row>
    <row r="35" customFormat="false" ht="22.5" hidden="false" customHeight="true" outlineLevel="0" collapsed="false">
      <c r="C35" s="2" t="s">
        <v>28</v>
      </c>
      <c r="D35" s="3" t="n">
        <v>0</v>
      </c>
      <c r="E35" s="25"/>
    </row>
    <row r="36" customFormat="false" ht="22.5" hidden="false" customHeight="true" outlineLevel="0" collapsed="false">
      <c r="C36" s="2" t="s">
        <v>29</v>
      </c>
      <c r="D36" s="3" t="n">
        <v>0</v>
      </c>
      <c r="E36" s="25"/>
    </row>
    <row r="37" customFormat="false" ht="22.5" hidden="false" customHeight="true" outlineLevel="0" collapsed="false">
      <c r="C37" s="26" t="s">
        <v>16</v>
      </c>
      <c r="D37" s="27" t="n">
        <f aca="false">((D32+D35+D36)*D33)*D34</f>
        <v>1400</v>
      </c>
      <c r="E37" s="28"/>
    </row>
    <row r="38" customFormat="false" ht="22.5" hidden="false" customHeight="true" outlineLevel="0" collapsed="false">
      <c r="D38" s="29"/>
      <c r="E38" s="29"/>
    </row>
    <row r="39" customFormat="false" ht="22.5" hidden="false" customHeight="true" outlineLevel="0" collapsed="false">
      <c r="C39" s="20" t="s">
        <v>30</v>
      </c>
      <c r="D39" s="31" t="s">
        <v>31</v>
      </c>
      <c r="E39" s="36" t="s">
        <v>32</v>
      </c>
      <c r="F39" s="37" t="s">
        <v>33</v>
      </c>
    </row>
    <row r="40" customFormat="false" ht="22.5" hidden="false" customHeight="true" outlineLevel="0" collapsed="false">
      <c r="C40" s="23" t="s">
        <v>34</v>
      </c>
      <c r="D40" s="38" t="n">
        <f aca="false">100*Total_de_Viajantes</f>
        <v>200</v>
      </c>
      <c r="E40" s="39" t="s">
        <v>19</v>
      </c>
      <c r="F40" s="40" t="n">
        <f aca="false">IF(Diversos[[#This Row],[Adicionar ao Total?]]="sim",Diversos[[#This Row],[Custo total]],0)</f>
        <v>200</v>
      </c>
      <c r="G40" s="41"/>
    </row>
    <row r="41" customFormat="false" ht="22.5" hidden="false" customHeight="true" outlineLevel="0" collapsed="false">
      <c r="C41" s="42" t="s">
        <v>35</v>
      </c>
      <c r="D41" s="38" t="n">
        <f aca="false">120*Total_de_Viajantes</f>
        <v>240</v>
      </c>
      <c r="E41" s="36" t="s">
        <v>19</v>
      </c>
      <c r="F41" s="43" t="n">
        <f aca="false">IF(Diversos[[#This Row],[Adicionar ao Total?]]="sim",Diversos[[#This Row],[Custo total]],0)</f>
        <v>240</v>
      </c>
      <c r="G41" s="41"/>
    </row>
    <row r="42" customFormat="false" ht="22.5" hidden="false" customHeight="true" outlineLevel="0" collapsed="false">
      <c r="C42" s="42" t="s">
        <v>36</v>
      </c>
      <c r="D42" s="38" t="n">
        <f aca="false">100*Total_de_Viajantes</f>
        <v>200</v>
      </c>
      <c r="E42" s="36" t="s">
        <v>19</v>
      </c>
      <c r="F42" s="43" t="n">
        <f aca="false">IF(Diversos[[#This Row],[Adicionar ao Total?]]="sim",Diversos[[#This Row],[Custo total]],0)</f>
        <v>200</v>
      </c>
      <c r="G42" s="41"/>
    </row>
    <row r="43" customFormat="false" ht="22.5" hidden="false" customHeight="true" outlineLevel="0" collapsed="false">
      <c r="C43" s="42" t="s">
        <v>37</v>
      </c>
      <c r="D43" s="38" t="n">
        <f aca="false">150*Total_de_Viajantes</f>
        <v>300</v>
      </c>
      <c r="E43" s="36" t="s">
        <v>19</v>
      </c>
      <c r="F43" s="44" t="n">
        <f aca="false">IF(Diversos[[#This Row],[Adicionar ao Total?]]="sim",Diversos[[#This Row],[Custo total]],0)</f>
        <v>300</v>
      </c>
      <c r="G43" s="41"/>
    </row>
    <row r="44" customFormat="false" ht="22.5" hidden="false" customHeight="true" outlineLevel="0" collapsed="false">
      <c r="C44" s="42" t="s">
        <v>38</v>
      </c>
      <c r="D44" s="38" t="n">
        <f aca="false">50*Total_de_Viajantes</f>
        <v>100</v>
      </c>
      <c r="E44" s="36" t="s">
        <v>19</v>
      </c>
      <c r="F44" s="44" t="n">
        <f aca="false">IF(Diversos[[#This Row],[Adicionar ao Total?]]="sim",Diversos[[#This Row],[Custo total]],0)</f>
        <v>100</v>
      </c>
      <c r="G44" s="41"/>
    </row>
    <row r="45" customFormat="false" ht="22.5" hidden="false" customHeight="true" outlineLevel="0" collapsed="false">
      <c r="C45" s="26" t="s">
        <v>16</v>
      </c>
      <c r="D45" s="27" t="n">
        <f aca="false">SUBTOTAL(109,Diversos[Custo])</f>
        <v>1040</v>
      </c>
      <c r="E45" s="45"/>
      <c r="F45" s="46"/>
      <c r="G45" s="47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4">
    <mergeCell ref="E15:E18"/>
    <mergeCell ref="E22:E23"/>
    <mergeCell ref="E27:E28"/>
    <mergeCell ref="E32:E3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U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21" zeroHeight="false" outlineLevelRow="0" outlineLevelCol="0"/>
  <cols>
    <col collapsed="false" customWidth="true" hidden="false" outlineLevel="0" max="1" min="1" style="0" width="14.22"/>
    <col collapsed="false" customWidth="true" hidden="false" outlineLevel="0" max="2" min="2" style="0" width="14"/>
    <col collapsed="false" customWidth="true" hidden="false" outlineLevel="0" max="7" min="3" style="0" width="11.9"/>
    <col collapsed="false" customWidth="true" hidden="false" outlineLevel="0" max="8" min="8" style="0" width="14"/>
    <col collapsed="false" customWidth="true" hidden="false" outlineLevel="0" max="9" min="9" style="0" width="8.89"/>
    <col collapsed="false" customWidth="true" hidden="false" outlineLevel="0" max="123" min="10" style="0" width="8.67"/>
    <col collapsed="false" customWidth="true" hidden="false" outlineLevel="0" max="124" min="124" style="0" width="14"/>
    <col collapsed="false" customWidth="true" hidden="false" outlineLevel="0" max="1025" min="125" style="0" width="8.67"/>
  </cols>
  <sheetData>
    <row r="1" customFormat="false" ht="21" hidden="false" customHeight="true" outlineLevel="0" collapsed="false">
      <c r="A1" s="48"/>
      <c r="B1" s="49" t="s">
        <v>39</v>
      </c>
      <c r="C1" s="49" t="s">
        <v>40</v>
      </c>
      <c r="D1" s="49" t="s">
        <v>41</v>
      </c>
      <c r="E1" s="49" t="s">
        <v>42</v>
      </c>
      <c r="F1" s="49" t="s">
        <v>43</v>
      </c>
      <c r="G1" s="49" t="s">
        <v>44</v>
      </c>
    </row>
    <row r="2" customFormat="false" ht="21" hidden="false" customHeight="true" outlineLevel="0" collapsed="false">
      <c r="A2" s="50" t="s">
        <v>45</v>
      </c>
      <c r="B2" s="51" t="n">
        <v>350</v>
      </c>
      <c r="C2" s="51" t="n">
        <v>350</v>
      </c>
      <c r="D2" s="51" t="n">
        <v>350</v>
      </c>
      <c r="E2" s="51" t="n">
        <v>350</v>
      </c>
      <c r="F2" s="51" t="n">
        <v>350</v>
      </c>
      <c r="G2" s="51" t="n">
        <v>350</v>
      </c>
    </row>
    <row r="3" customFormat="false" ht="21" hidden="false" customHeight="true" outlineLevel="0" collapsed="false">
      <c r="A3" s="50" t="s">
        <v>46</v>
      </c>
      <c r="B3" s="51" t="n">
        <v>350</v>
      </c>
      <c r="C3" s="51" t="n">
        <v>350</v>
      </c>
      <c r="D3" s="51" t="n">
        <v>350</v>
      </c>
      <c r="E3" s="51" t="n">
        <v>350</v>
      </c>
      <c r="F3" s="51" t="n">
        <v>350</v>
      </c>
      <c r="G3" s="51" t="n">
        <v>350</v>
      </c>
    </row>
    <row r="4" customFormat="false" ht="21" hidden="false" customHeight="true" outlineLevel="0" collapsed="false">
      <c r="A4" s="49" t="s">
        <v>16</v>
      </c>
      <c r="B4" s="52" t="n">
        <f aca="false">SUM(B2:B3)</f>
        <v>700</v>
      </c>
      <c r="C4" s="52" t="n">
        <f aca="false">C2+C3</f>
        <v>700</v>
      </c>
      <c r="D4" s="52" t="n">
        <f aca="false">D2+D3</f>
        <v>700</v>
      </c>
      <c r="E4" s="52" t="n">
        <f aca="false">E2+E3</f>
        <v>700</v>
      </c>
      <c r="F4" s="52" t="n">
        <f aca="false">F2+F3</f>
        <v>700</v>
      </c>
      <c r="G4" s="52" t="n">
        <f aca="false">G2+G3</f>
        <v>700</v>
      </c>
    </row>
    <row r="11" customFormat="false" ht="21" hidden="false" customHeight="true" outlineLevel="0" collapsed="false">
      <c r="DS11" s="53" t="s">
        <v>47</v>
      </c>
      <c r="DT11" s="54" t="n">
        <f aca="false">AR27</f>
        <v>9090.74285714286</v>
      </c>
      <c r="DU11" s="53"/>
    </row>
    <row r="12" customFormat="false" ht="21" hidden="false" customHeight="true" outlineLevel="0" collapsed="false">
      <c r="DS12" s="55" t="s">
        <v>45</v>
      </c>
      <c r="DT12" s="56" t="n">
        <f aca="false">SUM(B2:G2)</f>
        <v>2100</v>
      </c>
      <c r="DU12" s="53"/>
    </row>
    <row r="13" customFormat="false" ht="21" hidden="false" customHeight="true" outlineLevel="0" collapsed="false">
      <c r="DS13" s="55" t="s">
        <v>46</v>
      </c>
      <c r="DT13" s="56" t="n">
        <f aca="false">SUM(B3:G3)</f>
        <v>2100</v>
      </c>
      <c r="DU13" s="53"/>
    </row>
    <row r="14" customFormat="false" ht="21" hidden="false" customHeight="true" outlineLevel="0" collapsed="false">
      <c r="DS14" s="55" t="s">
        <v>48</v>
      </c>
      <c r="DT14" s="56" t="e">
        <f aca="false">SUM(#REF!)</f>
        <v>#REF!</v>
      </c>
      <c r="DU14" s="53"/>
    </row>
    <row r="15" customFormat="false" ht="21" hidden="false" customHeight="true" outlineLevel="0" collapsed="false">
      <c r="DS15" s="55" t="s">
        <v>49</v>
      </c>
      <c r="DT15" s="56" t="e">
        <f aca="false">SUM(#REF!)</f>
        <v>#REF!</v>
      </c>
      <c r="DU15" s="53"/>
    </row>
    <row r="16" customFormat="false" ht="21" hidden="false" customHeight="true" outlineLevel="0" collapsed="false">
      <c r="DS16" s="55" t="s">
        <v>50</v>
      </c>
      <c r="DT16" s="56" t="e">
        <f aca="false">SUM(#REF!)</f>
        <v>#REF!</v>
      </c>
      <c r="DU16" s="53"/>
    </row>
    <row r="17" customFormat="false" ht="21" hidden="false" customHeight="true" outlineLevel="0" collapsed="false">
      <c r="DS17" s="55" t="s">
        <v>51</v>
      </c>
      <c r="DT17" s="56" t="e">
        <f aca="false">SUM(#REF!)</f>
        <v>#REF!</v>
      </c>
      <c r="DU17" s="53"/>
    </row>
    <row r="18" customFormat="false" ht="21" hidden="false" customHeight="true" outlineLevel="0" collapsed="false">
      <c r="DS18" s="53"/>
      <c r="DT18" s="57"/>
      <c r="DU18" s="53"/>
    </row>
    <row r="19" customFormat="false" ht="21" hidden="false" customHeight="true" outlineLevel="0" collapsed="false">
      <c r="DS19" s="53"/>
      <c r="DT19" s="53"/>
      <c r="DU19" s="53"/>
    </row>
    <row r="26" customFormat="false" ht="21" hidden="false" customHeight="true" outlineLevel="0" collapsed="false">
      <c r="AR26" s="58" t="s">
        <v>1</v>
      </c>
      <c r="AS26" s="0" t="s">
        <v>2</v>
      </c>
      <c r="AT26" s="58" t="s">
        <v>52</v>
      </c>
      <c r="AU26" s="0" t="s">
        <v>53</v>
      </c>
    </row>
    <row r="27" customFormat="false" ht="21" hidden="false" customHeight="true" outlineLevel="0" collapsed="false">
      <c r="AO27" s="58" t="s">
        <v>1</v>
      </c>
      <c r="AP27" s="59" t="n">
        <f aca="false">Custo_Total_da_Viagem</f>
        <v>3964</v>
      </c>
      <c r="AR27" s="0" t="n">
        <v>9090.74285714286</v>
      </c>
      <c r="AS27" s="0" t="n">
        <v>81335</v>
      </c>
      <c r="AT27" s="0" t="n">
        <v>-72244.2571428571</v>
      </c>
      <c r="AU27" s="0" t="n">
        <v>72244.2571428571</v>
      </c>
    </row>
    <row r="28" customFormat="false" ht="21" hidden="false" customHeight="true" outlineLevel="0" collapsed="false">
      <c r="AO28" s="0" t="s">
        <v>2</v>
      </c>
      <c r="AP28" s="60" t="n">
        <f aca="false">SUM(B4:G4)</f>
        <v>4200</v>
      </c>
      <c r="AR28" s="60"/>
    </row>
    <row r="29" customFormat="false" ht="21" hidden="false" customHeight="true" outlineLevel="0" collapsed="false">
      <c r="AO29" s="58" t="s">
        <v>52</v>
      </c>
      <c r="AP29" s="61" t="n">
        <f aca="false">AP27-AP28</f>
        <v>-236</v>
      </c>
      <c r="AR29" s="61"/>
    </row>
    <row r="30" customFormat="false" ht="21" hidden="false" customHeight="true" outlineLevel="0" collapsed="false">
      <c r="AO30" s="0" t="s">
        <v>53</v>
      </c>
      <c r="AP30" s="51" t="n">
        <f aca="false">(AP29)*-1</f>
        <v>236</v>
      </c>
      <c r="AR30" s="51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LibreOffice/5.4.6.2$Windows_X86_64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Cinthia Cerqueira</dc:creator>
  <dc:description/>
  <cp:lastModifiedBy/>
  <cp:revision>17</cp:revision>
  <dcterms:created xsi:type="dcterms:W3CDTF">2013-03-20T17:02:19Z</dcterms:created>
  <dcterms:modified xsi:type="dcterms:W3CDTF">2018-05-08T11:11:56Z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