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posentadoria" sheetId="1" state="visible" r:id="rId2"/>
  </sheets>
  <externalReferences>
    <externalReference r:id="rId3"/>
  </externalReferences>
  <definedNames>
    <definedName function="false" hidden="false" name="divida" vbProcedure="false">'[1]Balanço Patrimonial'!$B$204:$B$208</definedName>
    <definedName function="false" hidden="false" name="investimentos" vbProcedure="false">'[1]Balanço Patrimonial'!$B$196:$B$202</definedName>
    <definedName function="false" hidden="false" name="seguro" vbProcedure="false">[1]Seguros!$B$119:$B$122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<sst xmlns="http://schemas.openxmlformats.org/spreadsheetml/2006/main" count="28" uniqueCount="24">
  <si>
    <t xml:space="preserve">APOSENTADORIA</t>
  </si>
  <si>
    <t xml:space="preserve">*Alterar os valores das células em azul, sem impostos.</t>
  </si>
  <si>
    <t xml:space="preserve">Planejamento</t>
  </si>
  <si>
    <t xml:space="preserve">Origem das rendas</t>
  </si>
  <si>
    <t xml:space="preserve">Valor estimado</t>
  </si>
  <si>
    <t xml:space="preserve">Valor da renda requerida para aposentadoria</t>
  </si>
  <si>
    <t xml:space="preserve">Previdência – INSS</t>
  </si>
  <si>
    <t xml:space="preserve">Previdência Privada</t>
  </si>
  <si>
    <t xml:space="preserve">Idade estimada para aposentadoria</t>
  </si>
  <si>
    <t xml:space="preserve">Aluguéis</t>
  </si>
  <si>
    <t xml:space="preserve">Idade atual</t>
  </si>
  <si>
    <t xml:space="preserve">Outros</t>
  </si>
  <si>
    <t xml:space="preserve">Taxa de juros real (já descontada a inflação) ao ano</t>
  </si>
  <si>
    <t xml:space="preserve">Taxa de juros real (já descontada a inflação) ao mês</t>
  </si>
  <si>
    <t xml:space="preserve">Total estimado</t>
  </si>
  <si>
    <t xml:space="preserve">Saldo atual dos investimentos para aposentadoria</t>
  </si>
  <si>
    <t xml:space="preserve">Renda necessária oriunda de investimentos financeiros</t>
  </si>
  <si>
    <t xml:space="preserve">Cálculos para renda até os 90 anos</t>
  </si>
  <si>
    <t xml:space="preserve">Cálculos para renda até os 100 anos</t>
  </si>
  <si>
    <t xml:space="preserve">Montante total necessário para obtenção da renda</t>
  </si>
  <si>
    <t xml:space="preserve">Aplicações mensais necessárias totais</t>
  </si>
  <si>
    <t xml:space="preserve">Até os 100 anos</t>
  </si>
  <si>
    <t xml:space="preserve">Investimentos</t>
  </si>
  <si>
    <t xml:space="preserve">Eterna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</si>
</sst>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_);_(* \(#,##0\);_(* \-??_);_(@_)"/>
    <numFmt numFmtId="166" formatCode="0%"/>
    <numFmt numFmtId="167" formatCode="0.00%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"/>
      <family val="2"/>
      <charset val="1"/>
    </font>
    <font>
      <sz val="18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color rgb="FFFF9E00"/>
      <name val="Calibri"/>
      <family val="2"/>
      <charset val="1"/>
    </font>
    <font>
      <sz val="11"/>
      <color rgb="FFFF9E00"/>
      <name val="Calibri"/>
      <family val="2"/>
      <charset val="1"/>
    </font>
    <font>
      <b val="true"/>
      <sz val="14"/>
      <color rgb="FF0066B3"/>
      <name val="Calibri"/>
      <family val="2"/>
      <charset val="1"/>
    </font>
    <font>
      <sz val="11"/>
      <name val="Calibri"/>
      <family val="2"/>
      <charset val="1"/>
    </font>
    <font>
      <sz val="14"/>
      <color rgb="FFFF9E00"/>
      <name val="Calibri"/>
      <family val="2"/>
      <charset val="1"/>
    </font>
    <font>
      <sz val="10"/>
      <color rgb="FFFF9E00"/>
      <name val="Calibri"/>
      <family val="2"/>
      <charset val="1"/>
    </font>
    <font>
      <b val="true"/>
      <sz val="11"/>
      <name val="Calibri"/>
      <family val="2"/>
      <charset val="1"/>
    </font>
    <font>
      <sz val="14"/>
      <color rgb="FF0066B3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BCE4E5"/>
      </patternFill>
    </fill>
    <fill>
      <patternFill patternType="solid">
        <fgColor rgb="FFBCE4E5"/>
        <bgColor rgb="FFDCE6F2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hair">
        <color rgb="FFBCE4E5"/>
      </top>
      <bottom/>
      <diagonal/>
    </border>
    <border diagonalUp="false" diagonalDown="false">
      <left/>
      <right/>
      <top style="hair">
        <color rgb="FFBCE4E5"/>
      </top>
      <bottom style="hair">
        <color rgb="FFBCE4E5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3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B3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E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ownloads/Meu%20Planejamento%20Financeiro%20v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u Planejamnto Financeiro"/>
      <sheetName val="Instruções"/>
      <sheetName val="Valores"/>
      <sheetName val="Aposentadoria"/>
      <sheetName val="Objetivos"/>
      <sheetName val="Orçamento"/>
      <sheetName val="Gráfico do Orçamento"/>
      <sheetName val="Antecipação de Compras"/>
      <sheetName val="Balanço Patrimonial"/>
      <sheetName val="Evolução do patrimônio"/>
      <sheetName val="Gráfico da evolução"/>
      <sheetName val="Custo de um Carro"/>
      <sheetName val="Segu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8"/>
  <sheetViews>
    <sheetView showFormulas="false" showGridLines="false" showRowColHeaders="true" showZeros="true" rightToLeft="false" tabSelected="true" showOutlineSymbols="true" defaultGridColor="true" view="normal" topLeftCell="A1" colorId="64" zoomScale="125" zoomScaleNormal="125" zoomScalePageLayoutView="100" workbookViewId="0">
      <selection pane="topLeft" activeCell="C3" activeCellId="0" sqref="C3"/>
    </sheetView>
  </sheetViews>
  <sheetFormatPr defaultRowHeight="18.6" zeroHeight="false" outlineLevelRow="0" outlineLevelCol="0"/>
  <cols>
    <col collapsed="false" customWidth="true" hidden="false" outlineLevel="0" max="1" min="1" style="1" width="3.5"/>
    <col collapsed="false" customWidth="true" hidden="false" outlineLevel="0" max="2" min="2" style="1" width="42.48"/>
    <col collapsed="false" customWidth="true" hidden="false" outlineLevel="0" max="3" min="3" style="1" width="17.89"/>
    <col collapsed="false" customWidth="true" hidden="false" outlineLevel="0" max="4" min="4" style="1" width="3.33"/>
    <col collapsed="false" customWidth="true" hidden="false" outlineLevel="0" max="5" min="5" style="1" width="47.14"/>
    <col collapsed="false" customWidth="true" hidden="false" outlineLevel="0" max="6" min="6" style="1" width="17.24"/>
    <col collapsed="false" customWidth="true" hidden="false" outlineLevel="0" max="1025" min="7" style="1" width="10.84"/>
  </cols>
  <sheetData>
    <row r="1" s="2" customFormat="true" ht="18.6" hidden="false" customHeight="true" outlineLevel="0" collapsed="false"/>
    <row r="2" s="3" customFormat="true" ht="18.6" hidden="false" customHeight="true" outlineLevel="0" collapsed="false">
      <c r="B2" s="4" t="s">
        <v>0</v>
      </c>
      <c r="C2" s="4"/>
      <c r="D2" s="4"/>
      <c r="E2" s="4"/>
      <c r="F2" s="4"/>
      <c r="G2" s="5"/>
      <c r="H2" s="5"/>
      <c r="I2" s="5"/>
      <c r="J2" s="5"/>
    </row>
    <row r="3" s="2" customFormat="true" ht="18.6" hidden="false" customHeight="true" outlineLevel="0" collapsed="false"/>
    <row r="4" customFormat="false" ht="18.6" hidden="false" customHeight="true" outlineLevel="0" collapsed="false">
      <c r="B4" s="6" t="s">
        <v>1</v>
      </c>
      <c r="C4" s="6"/>
      <c r="D4" s="6"/>
      <c r="E4" s="6"/>
      <c r="F4" s="6"/>
    </row>
    <row r="5" customFormat="false" ht="18.6" hidden="false" customHeight="true" outlineLevel="0" collapsed="false">
      <c r="B5" s="7"/>
      <c r="C5" s="7"/>
      <c r="D5" s="7"/>
      <c r="E5" s="7"/>
      <c r="F5" s="7"/>
    </row>
    <row r="6" customFormat="false" ht="18.6" hidden="false" customHeight="true" outlineLevel="0" collapsed="false">
      <c r="B6" s="8" t="s">
        <v>2</v>
      </c>
      <c r="C6" s="8"/>
      <c r="D6" s="9"/>
      <c r="E6" s="10" t="s">
        <v>3</v>
      </c>
      <c r="F6" s="11" t="s">
        <v>4</v>
      </c>
    </row>
    <row r="7" customFormat="false" ht="18.6" hidden="false" customHeight="true" outlineLevel="0" collapsed="false">
      <c r="B7" s="12" t="s">
        <v>5</v>
      </c>
      <c r="C7" s="13" t="n">
        <v>10000</v>
      </c>
      <c r="D7" s="14"/>
      <c r="E7" s="12" t="s">
        <v>6</v>
      </c>
      <c r="F7" s="13" t="n">
        <v>3000</v>
      </c>
    </row>
    <row r="8" customFormat="false" ht="18.6" hidden="false" customHeight="true" outlineLevel="0" collapsed="false">
      <c r="B8" s="12"/>
      <c r="C8" s="12"/>
      <c r="D8" s="14"/>
      <c r="E8" s="12" t="s">
        <v>7</v>
      </c>
      <c r="F8" s="13" t="n">
        <v>3000</v>
      </c>
    </row>
    <row r="9" customFormat="false" ht="18.6" hidden="false" customHeight="true" outlineLevel="0" collapsed="false">
      <c r="B9" s="12" t="s">
        <v>8</v>
      </c>
      <c r="C9" s="13" t="n">
        <v>60</v>
      </c>
      <c r="D9" s="14"/>
      <c r="E9" s="12" t="s">
        <v>9</v>
      </c>
      <c r="F9" s="13" t="n">
        <v>2000</v>
      </c>
    </row>
    <row r="10" customFormat="false" ht="18.6" hidden="false" customHeight="true" outlineLevel="0" collapsed="false">
      <c r="B10" s="12" t="s">
        <v>10</v>
      </c>
      <c r="C10" s="13" t="n">
        <v>35</v>
      </c>
      <c r="D10" s="14"/>
      <c r="E10" s="12" t="s">
        <v>11</v>
      </c>
      <c r="F10" s="13"/>
    </row>
    <row r="11" customFormat="false" ht="18.6" hidden="false" customHeight="true" outlineLevel="0" collapsed="false">
      <c r="B11" s="15"/>
      <c r="C11" s="15"/>
      <c r="D11" s="14"/>
      <c r="E11" s="12" t="s">
        <v>11</v>
      </c>
      <c r="F11" s="13"/>
    </row>
    <row r="12" customFormat="false" ht="18.6" hidden="false" customHeight="true" outlineLevel="0" collapsed="false">
      <c r="B12" s="12" t="s">
        <v>12</v>
      </c>
      <c r="C12" s="16" t="n">
        <v>0.04</v>
      </c>
      <c r="D12" s="14"/>
      <c r="E12" s="12"/>
      <c r="F12" s="12"/>
    </row>
    <row r="13" customFormat="false" ht="18.6" hidden="false" customHeight="true" outlineLevel="0" collapsed="false">
      <c r="B13" s="12" t="s">
        <v>13</v>
      </c>
      <c r="C13" s="16" t="n">
        <f aca="false">(POWER((1+C12),(1/12)))-1</f>
        <v>0.00327373978219891</v>
      </c>
      <c r="D13" s="14"/>
      <c r="E13" s="12"/>
      <c r="F13" s="12"/>
    </row>
    <row r="14" customFormat="false" ht="18.6" hidden="false" customHeight="true" outlineLevel="0" collapsed="false">
      <c r="B14" s="12"/>
      <c r="C14" s="17"/>
      <c r="D14" s="14"/>
      <c r="E14" s="12" t="s">
        <v>14</v>
      </c>
      <c r="F14" s="17" t="n">
        <f aca="false">SUM(F7:F11)</f>
        <v>8000</v>
      </c>
    </row>
    <row r="15" customFormat="false" ht="18.6" hidden="false" customHeight="true" outlineLevel="0" collapsed="false">
      <c r="B15" s="12" t="s">
        <v>15</v>
      </c>
      <c r="C15" s="13" t="n">
        <v>15000</v>
      </c>
      <c r="D15" s="14"/>
      <c r="E15" s="12" t="s">
        <v>16</v>
      </c>
      <c r="F15" s="17" t="n">
        <f aca="false">C7-F14</f>
        <v>2000</v>
      </c>
    </row>
    <row r="18" customFormat="false" ht="18.6" hidden="false" customHeight="true" outlineLevel="0" collapsed="false">
      <c r="B18" s="18" t="s">
        <v>17</v>
      </c>
      <c r="C18" s="18"/>
      <c r="D18" s="19"/>
      <c r="E18" s="18" t="s">
        <v>18</v>
      </c>
      <c r="F18" s="18"/>
    </row>
    <row r="19" customFormat="false" ht="18.6" hidden="false" customHeight="true" outlineLevel="0" collapsed="false">
      <c r="B19" s="12" t="s">
        <v>19</v>
      </c>
      <c r="C19" s="17" t="n">
        <f aca="false">PV(C$13,(90-C$9)*12,-F$15,0)</f>
        <v>422563.415569942</v>
      </c>
      <c r="D19" s="14"/>
      <c r="E19" s="12" t="s">
        <v>19</v>
      </c>
      <c r="F19" s="17" t="n">
        <f aca="false">PV(C$13,(100-C$9)*12,-F$15,0)</f>
        <v>483673.723636816</v>
      </c>
    </row>
    <row r="20" customFormat="false" ht="18.6" hidden="false" customHeight="true" outlineLevel="0" collapsed="false">
      <c r="B20" s="20"/>
      <c r="C20" s="20"/>
      <c r="D20" s="14"/>
      <c r="E20" s="20"/>
      <c r="F20" s="20"/>
    </row>
    <row r="21" s="21" customFormat="true" ht="18.6" hidden="false" customHeight="true" outlineLevel="0" collapsed="false">
      <c r="B21" s="22" t="s">
        <v>20</v>
      </c>
      <c r="C21" s="23" t="n">
        <f aca="false">PMT(C$13,(C$9-C$10)*12,C$15,-C$19)</f>
        <v>751.846879318872</v>
      </c>
      <c r="D21" s="24"/>
      <c r="E21" s="22" t="s">
        <v>20</v>
      </c>
      <c r="F21" s="23" t="n">
        <f aca="false">PMT(C$13,(C$9-C$10)*12,C$15,-F$19)</f>
        <v>871.942258942583</v>
      </c>
    </row>
    <row r="23" customFormat="false" ht="18.6" hidden="false" customHeight="true" outlineLevel="0" collapsed="false">
      <c r="B23" s="25"/>
      <c r="C23" s="25"/>
      <c r="D23" s="7"/>
      <c r="E23" s="7"/>
      <c r="F23" s="7"/>
    </row>
    <row r="24" customFormat="false" ht="18.6" hidden="false" customHeight="true" outlineLevel="0" collapsed="false">
      <c r="B24" s="26"/>
      <c r="C24" s="27"/>
    </row>
    <row r="25" customFormat="false" ht="18.6" hidden="false" customHeight="true" outlineLevel="0" collapsed="false">
      <c r="B25" s="28"/>
      <c r="C25" s="28"/>
    </row>
    <row r="26" customFormat="false" ht="18.6" hidden="false" customHeight="true" outlineLevel="0" collapsed="false">
      <c r="B26" s="29"/>
      <c r="C26" s="30"/>
    </row>
    <row r="51" customFormat="false" ht="18.6" hidden="false" customHeight="true" outlineLevel="0" collapsed="false">
      <c r="A51" s="31"/>
      <c r="B51" s="31"/>
      <c r="C51" s="31"/>
      <c r="D51" s="31"/>
      <c r="E51" s="31"/>
    </row>
    <row r="52" customFormat="false" ht="18.6" hidden="false" customHeight="true" outlineLevel="0" collapsed="false">
      <c r="A52" s="31"/>
      <c r="B52" s="31" t="s">
        <v>21</v>
      </c>
      <c r="C52" s="31"/>
      <c r="D52" s="31"/>
      <c r="E52" s="31"/>
    </row>
    <row r="53" customFormat="false" ht="18.6" hidden="false" customHeight="true" outlineLevel="0" collapsed="false">
      <c r="A53" s="31"/>
      <c r="B53" s="32" t="n">
        <f aca="false">C$10</f>
        <v>35</v>
      </c>
      <c r="C53" s="33" t="n">
        <f aca="false">C$9</f>
        <v>60</v>
      </c>
      <c r="D53" s="31" t="n">
        <v>100</v>
      </c>
      <c r="E53" s="31"/>
    </row>
    <row r="54" customFormat="false" ht="18.6" hidden="false" customHeight="true" outlineLevel="0" collapsed="false">
      <c r="A54" s="31" t="s">
        <v>22</v>
      </c>
      <c r="B54" s="33" t="n">
        <f aca="false">C15</f>
        <v>15000</v>
      </c>
      <c r="C54" s="33" t="n">
        <f aca="false">C19</f>
        <v>422563.415569942</v>
      </c>
      <c r="D54" s="31" t="n">
        <v>0</v>
      </c>
      <c r="E54" s="31"/>
    </row>
    <row r="55" customFormat="false" ht="18.6" hidden="false" customHeight="true" outlineLevel="0" collapsed="false">
      <c r="A55" s="31"/>
      <c r="B55" s="31"/>
      <c r="C55" s="31"/>
      <c r="D55" s="31"/>
      <c r="E55" s="31"/>
    </row>
    <row r="56" customFormat="false" ht="18.6" hidden="false" customHeight="true" outlineLevel="0" collapsed="false">
      <c r="A56" s="31"/>
      <c r="B56" s="31" t="s">
        <v>23</v>
      </c>
      <c r="C56" s="31"/>
      <c r="D56" s="31"/>
      <c r="E56" s="31"/>
    </row>
    <row r="57" customFormat="false" ht="18.6" hidden="false" customHeight="true" outlineLevel="0" collapsed="false">
      <c r="A57" s="31"/>
      <c r="B57" s="32" t="n">
        <f aca="false">C$10</f>
        <v>35</v>
      </c>
      <c r="C57" s="33" t="n">
        <f aca="false">C$9</f>
        <v>60</v>
      </c>
      <c r="D57" s="31" t="n">
        <v>100</v>
      </c>
      <c r="E57" s="31"/>
    </row>
    <row r="58" customFormat="false" ht="18.6" hidden="false" customHeight="true" outlineLevel="0" collapsed="false">
      <c r="A58" s="31" t="s">
        <v>22</v>
      </c>
      <c r="B58" s="33" t="n">
        <f aca="false">C15</f>
        <v>15000</v>
      </c>
      <c r="C58" s="33" t="n">
        <f aca="false">F19</f>
        <v>483673.723636816</v>
      </c>
      <c r="D58" s="33" t="n">
        <f aca="false">C58</f>
        <v>483673.723636816</v>
      </c>
      <c r="E58" s="31"/>
    </row>
  </sheetData>
  <mergeCells count="6">
    <mergeCell ref="B2:F2"/>
    <mergeCell ref="B4:F4"/>
    <mergeCell ref="B6:C6"/>
    <mergeCell ref="B18:C18"/>
    <mergeCell ref="E18:F18"/>
    <mergeCell ref="B23:C23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LibreOffice/5.4.6.2$Windows_X86_64 LibreOffice_project/4014ce260a04f1026ba855d3b8d91541c224eab8</Application>
  <Company>Police Consultoria e Treinamento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2016-08-23T15:56:38Z</dcterms:created>
  <dc:creator>Cinthia Cerqueira</dc:creator>
  <dc:description/>
  <dc:language>pt-BR</dc:language>
  <cp:lastModifiedBy/>
  <dcterms:modified xsi:type="dcterms:W3CDTF">2018-05-08T19:27:54Z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Police Consultoria e Treinamento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